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2280" activeTab="0"/>
  </bookViews>
  <sheets>
    <sheet name="Explanation 1" sheetId="1" r:id="rId1"/>
    <sheet name="Explanation 2" sheetId="2" r:id="rId2"/>
    <sheet name="A Little Bit of Analysis" sheetId="3" r:id="rId3"/>
    <sheet name="Summary KapCC" sheetId="4" r:id="rId4"/>
    <sheet name="Summary LeeCC" sheetId="5" r:id="rId5"/>
  </sheets>
  <definedNames/>
  <calcPr fullCalcOnLoad="1"/>
</workbook>
</file>

<file path=xl/sharedStrings.xml><?xml version="1.0" encoding="utf-8"?>
<sst xmlns="http://schemas.openxmlformats.org/spreadsheetml/2006/main" count="148" uniqueCount="52">
  <si>
    <t>COMPASS Placement Results LeeCC</t>
  </si>
  <si>
    <t>Repeat Testing</t>
  </si>
  <si>
    <t>8/22/2009-10/02/2010</t>
  </si>
  <si>
    <t>Pcnt of Individuals</t>
  </si>
  <si>
    <t>8/22/2009-1/15/2011</t>
  </si>
  <si>
    <t>Pcnt Incr/Decr</t>
  </si>
  <si>
    <t>Times Repeated</t>
  </si>
  <si>
    <t>Reading</t>
  </si>
  <si>
    <t>Writing</t>
  </si>
  <si>
    <t>Math</t>
  </si>
  <si>
    <t>Total Number of Sessions</t>
  </si>
  <si>
    <t>Number of Individuals Testing</t>
  </si>
  <si>
    <t>Number Taking All Tests Only Once</t>
  </si>
  <si>
    <t>Number Repeating the Reading Test</t>
  </si>
  <si>
    <t>Number Repeating the Writing Test</t>
  </si>
  <si>
    <t>Number Repeating the Reading &amp; Writing Tests</t>
  </si>
  <si>
    <t>Number Repeating the Math Test</t>
  </si>
  <si>
    <t>Number Repeating All Three Tests</t>
  </si>
  <si>
    <t>Total</t>
  </si>
  <si>
    <t>Placement Results 8/22/2009-10/02/2010</t>
  </si>
  <si>
    <t>Better Placement</t>
  </si>
  <si>
    <t>Not Better Placement</t>
  </si>
  <si>
    <t>Worse Placement</t>
  </si>
  <si>
    <t>Repeating the Reading Test</t>
  </si>
  <si>
    <t>Repeating the Writing Test</t>
  </si>
  <si>
    <t>Repeating the Math Test</t>
  </si>
  <si>
    <t>Placement Results 8/22/2009-01/15/2011</t>
  </si>
  <si>
    <t>Time Between Tests</t>
  </si>
  <si>
    <t>Avg</t>
  </si>
  <si>
    <t>StdDev</t>
  </si>
  <si>
    <t>Min</t>
  </si>
  <si>
    <t>Max</t>
  </si>
  <si>
    <t>Med</t>
  </si>
  <si>
    <t>LT60</t>
  </si>
  <si>
    <t>LT30</t>
  </si>
  <si>
    <t>LT10</t>
  </si>
  <si>
    <t>GT60</t>
  </si>
  <si>
    <t>Percentage Distribution</t>
  </si>
  <si>
    <t>Success Rates in Courses Taken</t>
  </si>
  <si>
    <t>Took Crs</t>
  </si>
  <si>
    <t>Pass Crs</t>
  </si>
  <si>
    <t>SRate</t>
  </si>
  <si>
    <t xml:space="preserve">COMPASS Placement Results KapCC </t>
  </si>
  <si>
    <t>Table 1</t>
  </si>
  <si>
    <t>Table 2</t>
  </si>
  <si>
    <t>Table 3</t>
  </si>
  <si>
    <t>Table 4</t>
  </si>
  <si>
    <t>Table 5</t>
  </si>
  <si>
    <t>Table 6</t>
  </si>
  <si>
    <t>Table 8</t>
  </si>
  <si>
    <t>Table 7A</t>
  </si>
  <si>
    <t>Table 7B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</si>
</sst>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
  </numFmts>
  <fonts count="35">
    <font>
      <sz val="11"/>
      <color indexed="8"/>
      <name val="Arial"/>
      <family val="2"/>
    </font>
    <font>
      <b/>
      <sz val="9"/>
      <name val="Microsoft Sans Serif"/>
      <family val="2"/>
    </font>
    <font>
      <sz val="10"/>
      <name val="Microsoft Sans Serif"/>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49"/>
      <name val="Arial"/>
      <family val="2"/>
    </font>
    <font>
      <b/>
      <sz val="10"/>
      <color indexed="49"/>
      <name val="Arial"/>
      <family val="2"/>
    </font>
    <font>
      <b/>
      <sz val="9"/>
      <color indexed="8"/>
      <name val="Arial"/>
      <family val="2"/>
    </font>
    <font>
      <b/>
      <sz val="8"/>
      <color indexed="8"/>
      <name val="Arial"/>
      <family val="2"/>
    </font>
    <font>
      <sz val="9"/>
      <color indexed="8"/>
      <name val="Arial"/>
      <family val="2"/>
    </font>
    <font>
      <b/>
      <sz val="11"/>
      <color indexed="49"/>
      <name val="Arial"/>
      <family val="2"/>
    </font>
    <font>
      <sz val="8"/>
      <color indexed="8"/>
      <name val="Arial"/>
      <family val="2"/>
    </font>
    <font>
      <b/>
      <sz val="12"/>
      <color indexed="53"/>
      <name val="Arial"/>
      <family val="2"/>
    </font>
    <font>
      <b/>
      <sz val="10"/>
      <color indexed="53"/>
      <name val="Arial"/>
      <family val="2"/>
    </font>
    <font>
      <b/>
      <sz val="11"/>
      <color indexed="53"/>
      <name val="Arial"/>
      <family val="2"/>
    </font>
    <font>
      <b/>
      <sz val="9"/>
      <color indexed="49"/>
      <name val="Arial"/>
      <family val="2"/>
    </font>
    <font>
      <b/>
      <sz val="9"/>
      <color indexed="52"/>
      <name val="Arial"/>
      <family val="2"/>
    </font>
    <font>
      <sz val="11"/>
      <color indexed="8"/>
      <name val="Comic Sans MS"/>
      <family val="0"/>
    </font>
    <font>
      <sz val="11"/>
      <color indexed="8"/>
      <name val="Calibri"/>
      <family val="2"/>
    </font>
    <font>
      <b/>
      <sz val="10"/>
      <color indexed="49"/>
      <name val="Comic Sans MS"/>
      <family val="0"/>
    </font>
    <font>
      <sz val="8"/>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3">
    <xf numFmtId="0" fontId="0" fillId="0" borderId="0" xfId="0" applyAlignment="1">
      <alignment/>
    </xf>
    <xf numFmtId="0" fontId="19" fillId="0" borderId="0" xfId="0" applyFont="1" applyAlignment="1">
      <alignment/>
    </xf>
    <xf numFmtId="0" fontId="20" fillId="0" borderId="0" xfId="0" applyFont="1" applyAlignment="1">
      <alignment/>
    </xf>
    <xf numFmtId="0" fontId="21" fillId="0" borderId="10" xfId="0" applyFont="1" applyBorder="1" applyAlignment="1">
      <alignment horizontal="center" wrapText="1"/>
    </xf>
    <xf numFmtId="0" fontId="22" fillId="0" borderId="10" xfId="0" applyFont="1" applyBorder="1" applyAlignment="1">
      <alignment horizontal="center" wrapText="1"/>
    </xf>
    <xf numFmtId="0" fontId="22" fillId="0" borderId="10" xfId="0" applyFont="1" applyFill="1" applyBorder="1" applyAlignment="1">
      <alignment horizontal="center" wrapText="1"/>
    </xf>
    <xf numFmtId="0" fontId="0" fillId="0" borderId="10" xfId="0" applyBorder="1" applyAlignment="1">
      <alignment/>
    </xf>
    <xf numFmtId="3" fontId="0" fillId="0" borderId="10" xfId="0" applyNumberFormat="1" applyBorder="1" applyAlignment="1">
      <alignment/>
    </xf>
    <xf numFmtId="0" fontId="0" fillId="0" borderId="10" xfId="0" applyBorder="1" applyAlignment="1">
      <alignment horizontal="center"/>
    </xf>
    <xf numFmtId="169" fontId="0" fillId="0" borderId="10" xfId="57" applyNumberFormat="1" applyFont="1" applyBorder="1" applyAlignment="1">
      <alignment horizontal="center"/>
    </xf>
    <xf numFmtId="0" fontId="23" fillId="0" borderId="10" xfId="0" applyFont="1" applyBorder="1" applyAlignment="1">
      <alignment horizontal="center"/>
    </xf>
    <xf numFmtId="0" fontId="24" fillId="0" borderId="0" xfId="0" applyFont="1" applyAlignment="1">
      <alignment/>
    </xf>
    <xf numFmtId="0" fontId="25" fillId="0" borderId="10" xfId="0" applyFont="1" applyBorder="1" applyAlignment="1">
      <alignment horizontal="center" wrapText="1"/>
    </xf>
    <xf numFmtId="0" fontId="1" fillId="0" borderId="10" xfId="0" applyNumberFormat="1" applyFont="1" applyBorder="1" applyAlignment="1">
      <alignment horizontal="center"/>
    </xf>
    <xf numFmtId="170" fontId="2" fillId="0" borderId="10" xfId="0" applyNumberFormat="1" applyFont="1" applyBorder="1" applyAlignment="1">
      <alignment horizontal="center"/>
    </xf>
    <xf numFmtId="0" fontId="2" fillId="0" borderId="10" xfId="0" applyNumberFormat="1" applyFont="1" applyBorder="1" applyAlignment="1">
      <alignment horizontal="center"/>
    </xf>
    <xf numFmtId="169" fontId="2" fillId="0" borderId="10" xfId="57" applyNumberFormat="1" applyFont="1" applyBorder="1" applyAlignment="1">
      <alignment horizontal="center"/>
    </xf>
    <xf numFmtId="0" fontId="21" fillId="0" borderId="10" xfId="0" applyFont="1" applyBorder="1" applyAlignment="1">
      <alignment horizontal="center"/>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15</xdr:col>
      <xdr:colOff>600075</xdr:colOff>
      <xdr:row>38</xdr:row>
      <xdr:rowOff>123825</xdr:rowOff>
    </xdr:to>
    <xdr:sp>
      <xdr:nvSpPr>
        <xdr:cNvPr id="1" name="TextBox 1"/>
        <xdr:cNvSpPr txBox="1">
          <a:spLocks noChangeArrowheads="1"/>
        </xdr:cNvSpPr>
      </xdr:nvSpPr>
      <xdr:spPr>
        <a:xfrm>
          <a:off x="666750" y="476250"/>
          <a:ext cx="9934575" cy="6524625"/>
        </a:xfrm>
        <a:prstGeom prst="rect">
          <a:avLst/>
        </a:prstGeom>
        <a:solidFill>
          <a:srgbClr val="FFFFFF"/>
        </a:solidFill>
        <a:ln w="9525" cmpd="sng">
          <a:solidFill>
            <a:srgbClr val="BCBCBC"/>
          </a:solidFill>
          <a:headEnd type="none"/>
          <a:tailEnd type="none"/>
        </a:ln>
      </xdr:spPr>
      <xdr:txBody>
        <a:bodyPr vertOverflow="clip" wrap="square" lIns="274320" tIns="274320" rIns="274320" bIns="274320"/>
        <a:p>
          <a:pPr algn="l">
            <a:defRPr/>
          </a:pPr>
          <a:r>
            <a:rPr lang="en-US" cap="none" sz="1100" b="0" i="0" u="none" baseline="0">
              <a:solidFill>
                <a:srgbClr val="000000"/>
              </a:solidFill>
              <a:latin typeface="Comic Sans MS"/>
              <a:ea typeface="Comic Sans MS"/>
              <a:cs typeface="Comic Sans MS"/>
            </a:rPr>
            <a:t>March 15, 2011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Prior to July 2010, we had some initial data  from KapCC &amp; MCC on how many students were actually retaking COMPASS tests  and how well they were doing in ENG &amp; Math courses they were taking based on the placement.  Encouraged by that data, the UH CCs changed the retesting policy--removing the 60-day wait period and allowing students to retake COMPASS tests for a small fee ($25)--in July 2010.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Two fears were that testing centers would be overwhelmed by large numbers of students retaking tests and that students would simply boost their placement by retaking the test again and again, then not do well in the classes in which they could then enroll.  So we gathered some data soon after the policy change--in Fall 2010--to see how often students were retesting and how well they were doing in ENG and MATH courses.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We continue to monitor  what  is happening, so we gathered more data in Spring 2011.  These data are presented in the two worksheets labeled "Summary KapCC" and "Summary LeeCC."  The test-taking and course performance data were taken from these two colleges simply because they have the highest volumes of COMPASS testing among the seven UH CCs.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For each campus,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Table 1 Contains the test frequency data:  the number of test SESSIONS and the number of INDIVIDUALS taking COMPASS tests.  An individual may take one, two, or three tests in a session, so we need the two numbers to give us a good picture of testing activity.  The number of sessions might give us a better picture of activity in the testing center while the number of individuals will tell us how many students are actually testing or retesting.  For example, if ten students went into the testing center 2 times each (perhaps to do math testing on one day, then reading and writing on another day), the number of sessions would be 20 while the number of individuals testing would be 10.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Table 1 contains the numbers of individuals who take all three area tests (reading, writing, math) only once, the number who repeat all three, and the number who repeat testing in any one of the other areas.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For convenience in making comparisons, Table 1 contains the results for two periods of time:  from 8/22/2009 through 10/2/2010 and from 8/22/2009 through 1/15/2011.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15</xdr:col>
      <xdr:colOff>600075</xdr:colOff>
      <xdr:row>38</xdr:row>
      <xdr:rowOff>123825</xdr:rowOff>
    </xdr:to>
    <xdr:sp>
      <xdr:nvSpPr>
        <xdr:cNvPr id="1" name="TextBox 1"/>
        <xdr:cNvSpPr txBox="1">
          <a:spLocks noChangeArrowheads="1"/>
        </xdr:cNvSpPr>
      </xdr:nvSpPr>
      <xdr:spPr>
        <a:xfrm>
          <a:off x="666750" y="476250"/>
          <a:ext cx="9934575" cy="6524625"/>
        </a:xfrm>
        <a:prstGeom prst="rect">
          <a:avLst/>
        </a:prstGeom>
        <a:solidFill>
          <a:srgbClr val="FFFFFF"/>
        </a:solidFill>
        <a:ln w="9525" cmpd="sng">
          <a:solidFill>
            <a:srgbClr val="BCBCBC"/>
          </a:solidFill>
          <a:headEnd type="none"/>
          <a:tailEnd type="none"/>
        </a:ln>
      </xdr:spPr>
      <xdr:txBody>
        <a:bodyPr vertOverflow="clip" wrap="square" lIns="274320" tIns="274320" rIns="274320" bIns="274320"/>
        <a:p>
          <a:pPr algn="l">
            <a:defRPr/>
          </a:pPr>
          <a:r>
            <a:rPr lang="en-US" cap="none" sz="1100" b="0" i="0" u="none" baseline="0">
              <a:solidFill>
                <a:srgbClr val="000000"/>
              </a:solidFill>
              <a:latin typeface="Comic Sans MS"/>
              <a:ea typeface="Comic Sans MS"/>
              <a:cs typeface="Comic Sans MS"/>
            </a:rPr>
            <a:t>Table 2 Contains detailed frequency data about retesting:  how many INDIVIDUALS retook a test once, twice, three, or more times.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Table 3 - 6 Contains data on how well the students did in retesting in terms of frequency and percentages.  How many/what percent did or did not improve their placement.  NOTE:  We are counting improvement of PLACEMENT, NOT improvement of scores.  If a student improves her PRE-ALGEBRA test score from 28 to 43, she would NOT have improved her placement:  it would still be PRE-ALGEBRA.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So even though her SCORE improved, her PLACEMENT results would be counted as "Not Better Placement."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To make comparisons easier, Tables 3 and 4 contain the testing done between 8/22/2009 and 10/2/2010; Tables 5 and 6 the testing done between 8/22/2009 and 1/15/2011.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Table 7a Contains descriptive statistics on the time between initial testing and retesting:  average, standard deviation, minimum, maximum, median.  It also gives the number of individuals who retested in less than 60 (LT60),  less than 30 (LT30), and less than 10 (LT10) days, as well as those who took more than 60 days to retest (GT60).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Table 7b Gives the percentages based on the frequencies in Table 7a.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Table 8 Contains data on how well the students did in terms of success rates (earning a C or better grade) in subsequent courses taken.  We counted only students who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a. Improved their placement and
</a:t>
          </a:r>
          <a:r>
            <a:rPr lang="en-US" cap="none" sz="1100" b="0" i="0" u="none" baseline="0">
              <a:solidFill>
                <a:srgbClr val="000000"/>
              </a:solidFill>
              <a:latin typeface="Comic Sans MS"/>
              <a:ea typeface="Comic Sans MS"/>
              <a:cs typeface="Comic Sans MS"/>
            </a:rPr>
            <a:t> b. Took a course based on that improved placement.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For example, if a student improved his placement from basic skills to developmental writing, then took ENG 22, his results ended up in this table.  If a student did not improve her placement, we did not check for ENG or MATH courses taken.  If a student improved his reading placement from, say, developmental to college level reading, we did not check for any courses other than ENG that required college level reading skills.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15</xdr:col>
      <xdr:colOff>600075</xdr:colOff>
      <xdr:row>38</xdr:row>
      <xdr:rowOff>123825</xdr:rowOff>
    </xdr:to>
    <xdr:sp>
      <xdr:nvSpPr>
        <xdr:cNvPr id="1" name="TextBox 1"/>
        <xdr:cNvSpPr txBox="1">
          <a:spLocks noChangeArrowheads="1"/>
        </xdr:cNvSpPr>
      </xdr:nvSpPr>
      <xdr:spPr>
        <a:xfrm>
          <a:off x="666750" y="476250"/>
          <a:ext cx="9934575" cy="6524625"/>
        </a:xfrm>
        <a:prstGeom prst="rect">
          <a:avLst/>
        </a:prstGeom>
        <a:solidFill>
          <a:srgbClr val="FFFFFF"/>
        </a:solidFill>
        <a:ln w="9525" cmpd="sng">
          <a:solidFill>
            <a:srgbClr val="BCBCBC"/>
          </a:solidFill>
          <a:headEnd type="none"/>
          <a:tailEnd type="none"/>
        </a:ln>
      </xdr:spPr>
      <xdr:txBody>
        <a:bodyPr vertOverflow="clip" wrap="square" lIns="274320" tIns="274320" rIns="274320" bIns="274320"/>
        <a:p>
          <a:pPr algn="l">
            <a:defRPr/>
          </a:pPr>
          <a:r>
            <a:rPr lang="en-US" cap="none" sz="1100" b="0" i="0" u="none" baseline="0">
              <a:solidFill>
                <a:srgbClr val="000000"/>
              </a:solidFill>
              <a:latin typeface="Comic Sans MS"/>
              <a:ea typeface="Comic Sans MS"/>
              <a:cs typeface="Comic Sans MS"/>
            </a:rPr>
            <a:t>What do these numbers show?  Probably more than this, but at least . . .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1. So far, no tidal wave of retesting.   The OVERWHELMING majority of students--84% at KapCC and 92% at LeeCC--are taking all three parts of COMPASS once.  (See Table 1.)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2. So far, the growth in retesting parallels the overall growth in testing.  The perception in some testing centers is that the change of policy has resulted in greater activity in the centers.  However,  in reality, it is the overall increase in COMPASS testing AS A WHOLE probably </a:t>
          </a:r>
          <a:r>
            <a:rPr lang="en-US" cap="none" sz="1100" b="0" i="0" u="none" baseline="0">
              <a:solidFill>
                <a:srgbClr val="000000"/>
              </a:solidFill>
              <a:latin typeface="Calibri"/>
              <a:ea typeface="Calibri"/>
              <a:cs typeface="Calibri"/>
            </a:rPr>
            <a:t>due to the growth in enrollments </a:t>
          </a:r>
          <a:r>
            <a:rPr lang="en-US" cap="none" sz="1100" b="0" i="0" u="none" baseline="0">
              <a:solidFill>
                <a:srgbClr val="000000"/>
              </a:solidFill>
              <a:latin typeface="Comic Sans MS"/>
              <a:ea typeface="Comic Sans MS"/>
              <a:cs typeface="Comic Sans MS"/>
            </a:rPr>
            <a:t>that has caused the increased activity.  (See Table 1.)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3. A large portion of retesting is being done in math--at least at KapCC.  We did not see the same "bulge" in frequencies at LeeCC.  (See Table 1.)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4. So far, the OVERWHELMING majority of students are retesting twice.  VERY few are retesting more than two times.  (See Table 2.)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5. A significant proportion of retesters do improve their placement--better than 30% in all areas, usually 40% or more, and at KapCC, a little over 60% in writing placement.  (See Tables 3-6.)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6. In general, the students who improve their placements and take courses based on those improved placements do about as well in those classes in terms of success rates as might be expected from the general success rates in those classes.  But such students at KapCC and LeeCC actually do MUCH better in the writing classes than the overall success rates.  And at LeeCC, the ones taking MATH classes do much better than might be expected from overall success rates.  (See Table 8.)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7. But the numbers of students actually taking required courses is relatively small.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The phrase "so far" was deliberately repeated.  We are looking at the results only eight months after the policy was changed.  The average amounts of time between tests (60 or more days) and standard deviation values (Tables 7a and 7b) seem to indicate that students still haven't really caught on to the idea that they can retest sooner than 60 days.  The picture might be very different a year from now.
</a:t>
          </a:r>
          <a:r>
            <a:rPr lang="en-US" cap="none" sz="1100" b="0" i="0" u="none" baseline="0">
              <a:solidFill>
                <a:srgbClr val="000000"/>
              </a:solidFill>
              <a:latin typeface="Comic Sans MS"/>
              <a:ea typeface="Comic Sans MS"/>
              <a:cs typeface="Comic Sans MS"/>
            </a:rPr>
            <a:t>
</a:t>
          </a:r>
          <a:r>
            <a:rPr lang="en-US" cap="none" sz="1000" b="1" i="0" u="none" baseline="0">
              <a:solidFill>
                <a:srgbClr val="33CCCC"/>
              </a:solidFill>
              <a:latin typeface="Comic Sans MS"/>
              <a:ea typeface="Comic Sans MS"/>
              <a:cs typeface="Comic Sans MS"/>
            </a:rPr>
            <a:t>Questions?
</a:t>
          </a:r>
          <a:r>
            <a:rPr lang="en-US" cap="none" sz="1000" b="1" i="0" u="none" baseline="0">
              <a:solidFill>
                <a:srgbClr val="33CCCC"/>
              </a:solidFill>
              <a:latin typeface="Comic Sans MS"/>
              <a:ea typeface="Comic Sans MS"/>
              <a:cs typeface="Comic Sans MS"/>
            </a:rPr>
            <a:t>Email/Phone me (guy@hawaii.edu / 455-0482)
</a:t>
          </a:r>
          <a:r>
            <a:rPr lang="en-US" cap="none" sz="1000" b="1" i="0" u="none" baseline="0">
              <a:solidFill>
                <a:srgbClr val="33CCCC"/>
              </a:solidFill>
              <a:latin typeface="Comic Sans MS"/>
              <a:ea typeface="Comic Sans MS"/>
              <a:cs typeface="Comic Sans MS"/>
            </a:rPr>
            <a:t>
</a:t>
          </a:r>
          <a:r>
            <a:rPr lang="en-US" cap="none" sz="1000" b="1" i="0" u="none" baseline="0">
              <a:solidFill>
                <a:srgbClr val="33CCCC"/>
              </a:solidFill>
              <a:latin typeface="Comic Sans MS"/>
              <a:ea typeface="Comic Sans MS"/>
              <a:cs typeface="Comic Sans MS"/>
            </a:rPr>
            <a:t>Guy Nishimoto
</a:t>
          </a:r>
          <a:r>
            <a:rPr lang="en-US" cap="none" sz="1000" b="1" i="0" u="none" baseline="0">
              <a:solidFill>
                <a:srgbClr val="33CCCC"/>
              </a:solidFill>
              <a:latin typeface="Comic Sans MS"/>
              <a:ea typeface="Comic Sans MS"/>
              <a:cs typeface="Comic Sans MS"/>
            </a:rPr>
            <a:t>Office of Planning, Policy, and Assessment--Leeward Community College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3038475</xdr:colOff>
      <xdr:row>35</xdr:row>
      <xdr:rowOff>47625</xdr:rowOff>
    </xdr:from>
    <xdr:to>
      <xdr:col>4</xdr:col>
      <xdr:colOff>285750</xdr:colOff>
      <xdr:row>36</xdr:row>
      <xdr:rowOff>133350</xdr:rowOff>
    </xdr:to>
    <xdr:sp>
      <xdr:nvSpPr>
        <xdr:cNvPr id="1" name="TextBox 1"/>
        <xdr:cNvSpPr txBox="1">
          <a:spLocks noChangeArrowheads="1"/>
        </xdr:cNvSpPr>
      </xdr:nvSpPr>
      <xdr:spPr>
        <a:xfrm>
          <a:off x="3038475" y="6162675"/>
          <a:ext cx="2324100" cy="2476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200" b="1" i="0" u="none" baseline="0">
              <a:solidFill>
                <a:srgbClr val="FF6600"/>
              </a:solidFill>
              <a:latin typeface="Arial"/>
              <a:ea typeface="Arial"/>
              <a:cs typeface="Arial"/>
            </a:rPr>
            <a:t>Scroll down to see Table 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3048000</xdr:colOff>
      <xdr:row>34</xdr:row>
      <xdr:rowOff>152400</xdr:rowOff>
    </xdr:from>
    <xdr:to>
      <xdr:col>4</xdr:col>
      <xdr:colOff>304800</xdr:colOff>
      <xdr:row>36</xdr:row>
      <xdr:rowOff>76200</xdr:rowOff>
    </xdr:to>
    <xdr:sp>
      <xdr:nvSpPr>
        <xdr:cNvPr id="1" name="TextBox 1"/>
        <xdr:cNvSpPr txBox="1">
          <a:spLocks noChangeArrowheads="1"/>
        </xdr:cNvSpPr>
      </xdr:nvSpPr>
      <xdr:spPr>
        <a:xfrm>
          <a:off x="3048000" y="6105525"/>
          <a:ext cx="2333625" cy="2476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200" b="1" i="0" u="none" baseline="0">
              <a:solidFill>
                <a:srgbClr val="33CCCC"/>
              </a:solidFill>
              <a:latin typeface="Arial"/>
              <a:ea typeface="Arial"/>
              <a:cs typeface="Arial"/>
            </a:rPr>
            <a:t>Scroll down to see Table 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8.75390625" defaultRowHeight="14.25"/>
  <sheetData/>
  <sheetProtection sheet="1" objects="1" scenarios="1"/>
  <printOptions/>
  <pageMargins left="0.7" right="0.7" top="0.75" bottom="0.75" header="0.3" footer="0.3"/>
  <pageSetup fitToHeight="1" fitToWidth="1" horizontalDpi="600" verticalDpi="600" orientation="landscape" scale="78"/>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8.75390625" defaultRowHeight="14.25"/>
  <sheetData/>
  <sheetProtection sheet="1" objects="1" scenarios="1"/>
  <printOptions/>
  <pageMargins left="0.7" right="0.7" top="0.75" bottom="0.75" header="0.3" footer="0.3"/>
  <pageSetup fitToHeight="1" fitToWidth="1" horizontalDpi="600" verticalDpi="600" orientation="landscape" scale="78"/>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8.75390625" defaultRowHeight="14.25"/>
  <sheetData/>
  <sheetProtection sheet="1" objects="1" scenarios="1"/>
  <printOptions/>
  <pageMargins left="0.7" right="0.7" top="0.75" bottom="0.75" header="0.3" footer="0.3"/>
  <pageSetup fitToHeight="1" fitToWidth="1" horizontalDpi="600" verticalDpi="600" orientation="landscape" scale="78"/>
  <drawing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A1" sqref="A1"/>
    </sheetView>
  </sheetViews>
  <sheetFormatPr defaultColWidth="8.75390625" defaultRowHeight="14.25"/>
  <cols>
    <col min="1" max="1" width="40.375" style="0" bestFit="1" customWidth="1"/>
  </cols>
  <sheetData>
    <row r="1" ht="15">
      <c r="A1" s="18" t="s">
        <v>42</v>
      </c>
    </row>
    <row r="2" ht="12.75">
      <c r="A2" s="19" t="s">
        <v>1</v>
      </c>
    </row>
    <row r="3" ht="12.75">
      <c r="H3" s="22" t="s">
        <v>44</v>
      </c>
    </row>
    <row r="4" spans="1:11" ht="21.75">
      <c r="A4" s="22" t="s">
        <v>43</v>
      </c>
      <c r="B4" s="3" t="s">
        <v>2</v>
      </c>
      <c r="C4" s="4" t="s">
        <v>3</v>
      </c>
      <c r="D4" s="3" t="s">
        <v>4</v>
      </c>
      <c r="E4" s="4" t="s">
        <v>3</v>
      </c>
      <c r="F4" s="4" t="s">
        <v>5</v>
      </c>
      <c r="H4" s="5" t="s">
        <v>6</v>
      </c>
      <c r="I4" s="5" t="s">
        <v>7</v>
      </c>
      <c r="J4" s="5" t="s">
        <v>8</v>
      </c>
      <c r="K4" s="5" t="s">
        <v>9</v>
      </c>
    </row>
    <row r="5" spans="1:11" ht="12.75">
      <c r="A5" s="6" t="s">
        <v>10</v>
      </c>
      <c r="B5" s="7">
        <v>5119</v>
      </c>
      <c r="C5" s="8"/>
      <c r="D5" s="7">
        <v>6231</v>
      </c>
      <c r="E5" s="8"/>
      <c r="F5" s="9">
        <f>(D5-B5)/B5</f>
        <v>0.21722992772025787</v>
      </c>
      <c r="H5" s="10">
        <v>2</v>
      </c>
      <c r="I5" s="10">
        <v>132</v>
      </c>
      <c r="J5" s="10">
        <v>172</v>
      </c>
      <c r="K5" s="10">
        <v>463</v>
      </c>
    </row>
    <row r="6" spans="1:11" ht="12.75">
      <c r="A6" s="6" t="s">
        <v>11</v>
      </c>
      <c r="B6" s="7">
        <v>3520</v>
      </c>
      <c r="C6" s="8"/>
      <c r="D6" s="7">
        <v>4246</v>
      </c>
      <c r="E6" s="8"/>
      <c r="F6" s="9">
        <f aca="true" t="shared" si="0" ref="F6:F12">(D6-B6)/B6</f>
        <v>0.20625</v>
      </c>
      <c r="H6" s="10">
        <v>3</v>
      </c>
      <c r="I6" s="10">
        <v>11</v>
      </c>
      <c r="J6" s="10">
        <v>17</v>
      </c>
      <c r="K6" s="10">
        <v>87</v>
      </c>
    </row>
    <row r="7" spans="1:11" ht="12.75">
      <c r="A7" s="6" t="s">
        <v>12</v>
      </c>
      <c r="B7" s="7">
        <v>2973</v>
      </c>
      <c r="C7" s="9">
        <f aca="true" t="shared" si="1" ref="C7:C12">B7/$B$6</f>
        <v>0.8446022727272727</v>
      </c>
      <c r="D7" s="7">
        <v>3588</v>
      </c>
      <c r="E7" s="9">
        <f aca="true" t="shared" si="2" ref="E7:E12">D7/$D$6</f>
        <v>0.8450306170513424</v>
      </c>
      <c r="F7" s="9">
        <f t="shared" si="0"/>
        <v>0.20686175580222</v>
      </c>
      <c r="H7" s="10">
        <v>4</v>
      </c>
      <c r="I7" s="10">
        <v>1</v>
      </c>
      <c r="J7" s="10">
        <v>1</v>
      </c>
      <c r="K7" s="10">
        <v>13</v>
      </c>
    </row>
    <row r="8" spans="1:11" ht="12.75">
      <c r="A8" s="6" t="s">
        <v>13</v>
      </c>
      <c r="B8" s="7">
        <v>118</v>
      </c>
      <c r="C8" s="9">
        <f t="shared" si="1"/>
        <v>0.033522727272727273</v>
      </c>
      <c r="D8" s="7">
        <v>146</v>
      </c>
      <c r="E8" s="9">
        <f t="shared" si="2"/>
        <v>0.03438530381535563</v>
      </c>
      <c r="F8" s="9">
        <f t="shared" si="0"/>
        <v>0.23728813559322035</v>
      </c>
      <c r="H8" s="10">
        <v>5</v>
      </c>
      <c r="I8" s="10"/>
      <c r="J8" s="10">
        <v>1</v>
      </c>
      <c r="K8" s="10">
        <v>1</v>
      </c>
    </row>
    <row r="9" spans="1:11" ht="12.75">
      <c r="A9" s="6" t="s">
        <v>14</v>
      </c>
      <c r="B9" s="7">
        <v>164</v>
      </c>
      <c r="C9" s="9">
        <f t="shared" si="1"/>
        <v>0.04659090909090909</v>
      </c>
      <c r="D9" s="7">
        <v>192</v>
      </c>
      <c r="E9" s="9">
        <f t="shared" si="2"/>
        <v>0.045219029674988226</v>
      </c>
      <c r="F9" s="9">
        <f t="shared" si="0"/>
        <v>0.17073170731707318</v>
      </c>
      <c r="H9" s="10">
        <v>6</v>
      </c>
      <c r="I9" s="10">
        <v>1</v>
      </c>
      <c r="J9" s="10">
        <v>1</v>
      </c>
      <c r="K9" s="10">
        <v>1</v>
      </c>
    </row>
    <row r="10" spans="1:11" ht="12.75">
      <c r="A10" s="6" t="s">
        <v>15</v>
      </c>
      <c r="B10" s="7">
        <v>101</v>
      </c>
      <c r="C10" s="9">
        <f t="shared" si="1"/>
        <v>0.02869318181818182</v>
      </c>
      <c r="D10" s="7">
        <v>120</v>
      </c>
      <c r="E10" s="9">
        <f t="shared" si="2"/>
        <v>0.02826189354686764</v>
      </c>
      <c r="F10" s="9">
        <f t="shared" si="0"/>
        <v>0.18811881188118812</v>
      </c>
      <c r="H10" s="10">
        <v>7</v>
      </c>
      <c r="I10" s="10">
        <v>1</v>
      </c>
      <c r="J10" s="10"/>
      <c r="K10" s="10"/>
    </row>
    <row r="11" spans="1:11" ht="12.75">
      <c r="A11" s="6" t="s">
        <v>16</v>
      </c>
      <c r="B11" s="7">
        <v>475</v>
      </c>
      <c r="C11" s="9">
        <f t="shared" si="1"/>
        <v>0.13494318181818182</v>
      </c>
      <c r="D11" s="7">
        <v>566</v>
      </c>
      <c r="E11" s="9">
        <f t="shared" si="2"/>
        <v>0.13330193122939238</v>
      </c>
      <c r="F11" s="9">
        <f t="shared" si="0"/>
        <v>0.19157894736842104</v>
      </c>
      <c r="H11" s="10">
        <v>8</v>
      </c>
      <c r="I11" s="10"/>
      <c r="J11" s="10"/>
      <c r="K11" s="10">
        <v>1</v>
      </c>
    </row>
    <row r="12" spans="1:11" ht="12.75">
      <c r="A12" s="6" t="s">
        <v>17</v>
      </c>
      <c r="B12" s="7">
        <v>80</v>
      </c>
      <c r="C12" s="9">
        <f t="shared" si="1"/>
        <v>0.022727272727272728</v>
      </c>
      <c r="D12" s="7">
        <v>89</v>
      </c>
      <c r="E12" s="9">
        <f t="shared" si="2"/>
        <v>0.0209609043805935</v>
      </c>
      <c r="F12" s="9">
        <f t="shared" si="0"/>
        <v>0.1125</v>
      </c>
      <c r="H12" s="10" t="s">
        <v>18</v>
      </c>
      <c r="I12" s="10">
        <f>SUM(I5:I11)</f>
        <v>146</v>
      </c>
      <c r="J12" s="10">
        <f>SUM(J5:J11)</f>
        <v>192</v>
      </c>
      <c r="K12" s="10">
        <f>SUM(K5:K11)</f>
        <v>566</v>
      </c>
    </row>
    <row r="14" spans="1:6" ht="12.75">
      <c r="A14" s="22" t="s">
        <v>45</v>
      </c>
      <c r="F14" s="22" t="s">
        <v>46</v>
      </c>
    </row>
    <row r="15" spans="1:8" ht="19.5">
      <c r="A15" s="20" t="s">
        <v>19</v>
      </c>
      <c r="B15" s="12" t="s">
        <v>20</v>
      </c>
      <c r="C15" s="12" t="s">
        <v>21</v>
      </c>
      <c r="D15" s="12" t="s">
        <v>22</v>
      </c>
      <c r="F15" s="12" t="s">
        <v>20</v>
      </c>
      <c r="G15" s="12" t="s">
        <v>21</v>
      </c>
      <c r="H15" s="12" t="s">
        <v>22</v>
      </c>
    </row>
    <row r="16" spans="1:8" ht="12.75">
      <c r="A16" s="6" t="s">
        <v>23</v>
      </c>
      <c r="B16" s="8">
        <v>42</v>
      </c>
      <c r="C16" s="8">
        <v>76</v>
      </c>
      <c r="D16" s="8">
        <v>6</v>
      </c>
      <c r="F16" s="9">
        <f aca="true" t="shared" si="3" ref="F16:H18">B16/SUM($B16:$C16)</f>
        <v>0.3559322033898305</v>
      </c>
      <c r="G16" s="9">
        <f t="shared" si="3"/>
        <v>0.6440677966101694</v>
      </c>
      <c r="H16" s="9">
        <f t="shared" si="3"/>
        <v>0.05084745762711865</v>
      </c>
    </row>
    <row r="17" spans="1:8" ht="12.75">
      <c r="A17" s="6" t="s">
        <v>24</v>
      </c>
      <c r="B17" s="8">
        <v>102</v>
      </c>
      <c r="C17" s="8">
        <v>62</v>
      </c>
      <c r="D17" s="8">
        <v>8</v>
      </c>
      <c r="F17" s="9">
        <f t="shared" si="3"/>
        <v>0.6219512195121951</v>
      </c>
      <c r="G17" s="9">
        <f t="shared" si="3"/>
        <v>0.3780487804878049</v>
      </c>
      <c r="H17" s="9">
        <f t="shared" si="3"/>
        <v>0.04878048780487805</v>
      </c>
    </row>
    <row r="18" spans="1:8" ht="12.75">
      <c r="A18" s="6" t="s">
        <v>25</v>
      </c>
      <c r="B18" s="8">
        <v>216</v>
      </c>
      <c r="C18" s="8">
        <v>259</v>
      </c>
      <c r="D18" s="8">
        <v>37</v>
      </c>
      <c r="F18" s="9">
        <f t="shared" si="3"/>
        <v>0.45473684210526316</v>
      </c>
      <c r="G18" s="9">
        <f t="shared" si="3"/>
        <v>0.5452631578947369</v>
      </c>
      <c r="H18" s="9">
        <f t="shared" si="3"/>
        <v>0.07789473684210527</v>
      </c>
    </row>
    <row r="21" spans="1:6" ht="12.75">
      <c r="A21" s="22" t="s">
        <v>47</v>
      </c>
      <c r="F21" s="21" t="s">
        <v>48</v>
      </c>
    </row>
    <row r="22" spans="1:8" ht="19.5">
      <c r="A22" s="20" t="s">
        <v>26</v>
      </c>
      <c r="B22" s="12" t="s">
        <v>20</v>
      </c>
      <c r="C22" s="12" t="s">
        <v>21</v>
      </c>
      <c r="D22" s="12" t="s">
        <v>22</v>
      </c>
      <c r="F22" s="12" t="s">
        <v>20</v>
      </c>
      <c r="G22" s="12" t="s">
        <v>21</v>
      </c>
      <c r="H22" s="12" t="s">
        <v>22</v>
      </c>
    </row>
    <row r="23" spans="1:8" ht="12.75">
      <c r="A23" s="6" t="s">
        <v>23</v>
      </c>
      <c r="B23" s="8">
        <v>54</v>
      </c>
      <c r="C23" s="8">
        <v>92</v>
      </c>
      <c r="D23" s="8">
        <v>7</v>
      </c>
      <c r="F23" s="9">
        <f aca="true" t="shared" si="4" ref="F23:H25">B23/SUM($B23:$C23)</f>
        <v>0.3698630136986301</v>
      </c>
      <c r="G23" s="9">
        <f t="shared" si="4"/>
        <v>0.6301369863013698</v>
      </c>
      <c r="H23" s="9">
        <f t="shared" si="4"/>
        <v>0.04794520547945205</v>
      </c>
    </row>
    <row r="24" spans="1:8" ht="12.75">
      <c r="A24" s="6" t="s">
        <v>24</v>
      </c>
      <c r="B24" s="8">
        <v>118</v>
      </c>
      <c r="C24" s="8">
        <v>74</v>
      </c>
      <c r="D24" s="8">
        <v>9</v>
      </c>
      <c r="F24" s="9">
        <f t="shared" si="4"/>
        <v>0.6145833333333334</v>
      </c>
      <c r="G24" s="9">
        <f t="shared" si="4"/>
        <v>0.3854166666666667</v>
      </c>
      <c r="H24" s="9">
        <f t="shared" si="4"/>
        <v>0.046875</v>
      </c>
    </row>
    <row r="25" spans="1:8" ht="12.75">
      <c r="A25" s="6" t="s">
        <v>25</v>
      </c>
      <c r="B25" s="8">
        <v>257</v>
      </c>
      <c r="C25" s="8">
        <v>309</v>
      </c>
      <c r="D25" s="8">
        <v>40</v>
      </c>
      <c r="F25" s="9">
        <f t="shared" si="4"/>
        <v>0.4540636042402827</v>
      </c>
      <c r="G25" s="9">
        <f t="shared" si="4"/>
        <v>0.5459363957597173</v>
      </c>
      <c r="H25" s="9">
        <f t="shared" si="4"/>
        <v>0.0706713780918728</v>
      </c>
    </row>
    <row r="29" ht="12.75">
      <c r="C29" s="20" t="s">
        <v>27</v>
      </c>
    </row>
    <row r="30" spans="2:11" ht="12.75">
      <c r="B30" s="22" t="s">
        <v>50</v>
      </c>
      <c r="C30" s="13" t="s">
        <v>28</v>
      </c>
      <c r="D30" s="13" t="s">
        <v>29</v>
      </c>
      <c r="E30" s="13" t="s">
        <v>30</v>
      </c>
      <c r="F30" s="13" t="s">
        <v>31</v>
      </c>
      <c r="G30" s="13" t="s">
        <v>32</v>
      </c>
      <c r="H30" s="13" t="s">
        <v>33</v>
      </c>
      <c r="I30" s="13" t="s">
        <v>34</v>
      </c>
      <c r="J30" s="13" t="s">
        <v>35</v>
      </c>
      <c r="K30" s="13" t="s">
        <v>36</v>
      </c>
    </row>
    <row r="31" spans="2:11" ht="12.75">
      <c r="B31" s="6" t="s">
        <v>7</v>
      </c>
      <c r="C31" s="15">
        <v>68.2</v>
      </c>
      <c r="D31" s="15">
        <v>78.1</v>
      </c>
      <c r="E31" s="15">
        <v>0</v>
      </c>
      <c r="F31" s="15">
        <v>314</v>
      </c>
      <c r="G31" s="15">
        <v>36.5</v>
      </c>
      <c r="H31" s="15">
        <v>85</v>
      </c>
      <c r="I31" s="15">
        <v>70</v>
      </c>
      <c r="J31" s="15">
        <v>38</v>
      </c>
      <c r="K31" s="15">
        <v>61</v>
      </c>
    </row>
    <row r="32" spans="2:11" ht="12.75">
      <c r="B32" s="6" t="s">
        <v>8</v>
      </c>
      <c r="C32" s="15">
        <v>65.6</v>
      </c>
      <c r="D32" s="15">
        <v>77.4</v>
      </c>
      <c r="E32" s="15">
        <v>0</v>
      </c>
      <c r="F32" s="15">
        <v>316</v>
      </c>
      <c r="G32" s="14">
        <v>29</v>
      </c>
      <c r="H32" s="15">
        <v>113</v>
      </c>
      <c r="I32" s="15">
        <v>97</v>
      </c>
      <c r="J32" s="15">
        <v>58</v>
      </c>
      <c r="K32" s="15">
        <v>79</v>
      </c>
    </row>
    <row r="33" spans="2:11" ht="12.75">
      <c r="B33" s="6" t="s">
        <v>9</v>
      </c>
      <c r="C33" s="15">
        <v>68.1</v>
      </c>
      <c r="D33" s="15">
        <v>83.1</v>
      </c>
      <c r="E33" s="15">
        <v>0</v>
      </c>
      <c r="F33" s="15">
        <v>427</v>
      </c>
      <c r="G33" s="14">
        <v>26</v>
      </c>
      <c r="H33" s="15">
        <v>344</v>
      </c>
      <c r="I33" s="15">
        <v>292</v>
      </c>
      <c r="J33" s="15">
        <v>162</v>
      </c>
      <c r="K33" s="15">
        <v>217</v>
      </c>
    </row>
    <row r="35" ht="12.75">
      <c r="H35" s="20" t="s">
        <v>37</v>
      </c>
    </row>
    <row r="36" spans="7:11" ht="12.75">
      <c r="G36" s="22" t="s">
        <v>51</v>
      </c>
      <c r="H36" s="13" t="s">
        <v>33</v>
      </c>
      <c r="I36" s="13" t="s">
        <v>34</v>
      </c>
      <c r="J36" s="13" t="s">
        <v>35</v>
      </c>
      <c r="K36" s="13" t="s">
        <v>36</v>
      </c>
    </row>
    <row r="37" spans="8:11" ht="12.75">
      <c r="H37" s="16">
        <f>H31/$D$8</f>
        <v>0.5821917808219178</v>
      </c>
      <c r="I37" s="16">
        <f>I31/$D$8</f>
        <v>0.4794520547945205</v>
      </c>
      <c r="J37" s="16">
        <f>J31/$D$8</f>
        <v>0.2602739726027397</v>
      </c>
      <c r="K37" s="16">
        <f>K31/$D$8</f>
        <v>0.4178082191780822</v>
      </c>
    </row>
    <row r="38" spans="8:11" ht="12.75">
      <c r="H38" s="16">
        <f>H32/$D$9</f>
        <v>0.5885416666666666</v>
      </c>
      <c r="I38" s="16">
        <f>I32/$D$9</f>
        <v>0.5052083333333334</v>
      </c>
      <c r="J38" s="16">
        <f>J32/$D$9</f>
        <v>0.3020833333333333</v>
      </c>
      <c r="K38" s="16">
        <f>K32/$D$9</f>
        <v>0.4114583333333333</v>
      </c>
    </row>
    <row r="39" spans="8:11" ht="12.75">
      <c r="H39" s="16">
        <f>H33/$D$11</f>
        <v>0.607773851590106</v>
      </c>
      <c r="I39" s="16">
        <f>I33/$D$11</f>
        <v>0.5159010600706714</v>
      </c>
      <c r="J39" s="16">
        <f>J33/$D$11</f>
        <v>0.2862190812720848</v>
      </c>
      <c r="K39" s="16">
        <f>K33/$D$11</f>
        <v>0.3833922261484099</v>
      </c>
    </row>
    <row r="42" ht="12.75">
      <c r="B42" s="20" t="s">
        <v>38</v>
      </c>
    </row>
    <row r="43" spans="2:5" ht="12.75">
      <c r="B43" s="22" t="s">
        <v>49</v>
      </c>
      <c r="C43" s="17" t="s">
        <v>39</v>
      </c>
      <c r="D43" s="17" t="s">
        <v>40</v>
      </c>
      <c r="E43" s="17" t="s">
        <v>41</v>
      </c>
    </row>
    <row r="44" spans="2:5" ht="12.75">
      <c r="B44" s="17" t="s">
        <v>7</v>
      </c>
      <c r="C44" s="8">
        <v>18</v>
      </c>
      <c r="D44" s="8">
        <v>12</v>
      </c>
      <c r="E44" s="9">
        <f>D44/C44</f>
        <v>0.6666666666666666</v>
      </c>
    </row>
    <row r="45" spans="2:5" ht="12.75">
      <c r="B45" s="17" t="s">
        <v>8</v>
      </c>
      <c r="C45" s="8">
        <v>73</v>
      </c>
      <c r="D45" s="8">
        <v>54</v>
      </c>
      <c r="E45" s="9">
        <f>D45/C45</f>
        <v>0.7397260273972602</v>
      </c>
    </row>
    <row r="46" spans="2:5" ht="12.75">
      <c r="B46" s="17" t="s">
        <v>9</v>
      </c>
      <c r="C46" s="8">
        <v>96</v>
      </c>
      <c r="D46" s="8">
        <v>54</v>
      </c>
      <c r="E46" s="9">
        <f>D46/C46</f>
        <v>0.5625</v>
      </c>
    </row>
  </sheetData>
  <sheetProtection/>
  <printOptions/>
  <pageMargins left="0.7" right="0.7" top="0.75" bottom="0.75" header="0.3" footer="0.3"/>
  <pageSetup fitToHeight="1" fitToWidth="1" horizontalDpi="600" verticalDpi="600" orientation="landscape" scale="76"/>
  <drawing r:id="rId1"/>
</worksheet>
</file>

<file path=xl/worksheets/sheet5.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A1" sqref="A1"/>
    </sheetView>
  </sheetViews>
  <sheetFormatPr defaultColWidth="8.75390625" defaultRowHeight="14.25"/>
  <cols>
    <col min="1" max="1" width="40.375" style="0" bestFit="1" customWidth="1"/>
  </cols>
  <sheetData>
    <row r="1" ht="15">
      <c r="A1" s="1" t="s">
        <v>0</v>
      </c>
    </row>
    <row r="2" ht="12.75">
      <c r="A2" s="2" t="s">
        <v>1</v>
      </c>
    </row>
    <row r="3" ht="12.75">
      <c r="H3" s="21" t="s">
        <v>44</v>
      </c>
    </row>
    <row r="4" spans="1:11" ht="21.75">
      <c r="A4" s="21" t="s">
        <v>43</v>
      </c>
      <c r="B4" s="3" t="s">
        <v>2</v>
      </c>
      <c r="C4" s="4" t="s">
        <v>3</v>
      </c>
      <c r="D4" s="3" t="s">
        <v>4</v>
      </c>
      <c r="E4" s="4" t="s">
        <v>3</v>
      </c>
      <c r="F4" s="4" t="s">
        <v>5</v>
      </c>
      <c r="H4" s="5" t="s">
        <v>6</v>
      </c>
      <c r="I4" s="5" t="s">
        <v>7</v>
      </c>
      <c r="J4" s="5" t="s">
        <v>8</v>
      </c>
      <c r="K4" s="5" t="s">
        <v>9</v>
      </c>
    </row>
    <row r="5" spans="1:11" ht="12.75">
      <c r="A5" s="6" t="s">
        <v>10</v>
      </c>
      <c r="B5" s="7">
        <v>3891</v>
      </c>
      <c r="C5" s="8"/>
      <c r="D5" s="7">
        <v>4889</v>
      </c>
      <c r="E5" s="8"/>
      <c r="F5" s="9">
        <f>(D5-B5)/B5</f>
        <v>0.2564893343613467</v>
      </c>
      <c r="H5" s="10">
        <v>2</v>
      </c>
      <c r="I5" s="10">
        <v>207</v>
      </c>
      <c r="J5" s="10">
        <v>128</v>
      </c>
      <c r="K5" s="10">
        <v>145</v>
      </c>
    </row>
    <row r="6" spans="1:11" ht="12.75">
      <c r="A6" s="6" t="s">
        <v>11</v>
      </c>
      <c r="B6" s="7">
        <v>3422</v>
      </c>
      <c r="C6" s="8"/>
      <c r="D6" s="7">
        <v>4213</v>
      </c>
      <c r="E6" s="8"/>
      <c r="F6" s="9">
        <f aca="true" t="shared" si="0" ref="F6:F12">(D6-B6)/B6</f>
        <v>0.23115137346580947</v>
      </c>
      <c r="H6" s="10">
        <v>3</v>
      </c>
      <c r="I6" s="10">
        <v>12</v>
      </c>
      <c r="J6" s="10">
        <v>5</v>
      </c>
      <c r="K6" s="10">
        <v>6</v>
      </c>
    </row>
    <row r="7" spans="1:11" ht="12.75">
      <c r="A7" s="6" t="s">
        <v>12</v>
      </c>
      <c r="B7" s="7">
        <v>3240</v>
      </c>
      <c r="C7" s="9">
        <f aca="true" t="shared" si="1" ref="C7:C12">B7/$B$6</f>
        <v>0.9468147282291058</v>
      </c>
      <c r="D7" s="7">
        <v>3909</v>
      </c>
      <c r="E7" s="9">
        <f aca="true" t="shared" si="2" ref="E7:E12">D7/$D$6</f>
        <v>0.9278423925943509</v>
      </c>
      <c r="F7" s="9">
        <f t="shared" si="0"/>
        <v>0.2064814814814815</v>
      </c>
      <c r="H7" s="10">
        <v>4</v>
      </c>
      <c r="I7" s="10"/>
      <c r="J7" s="10"/>
      <c r="K7" s="10"/>
    </row>
    <row r="8" spans="1:11" ht="12.75">
      <c r="A8" s="6" t="s">
        <v>13</v>
      </c>
      <c r="B8" s="7">
        <v>114</v>
      </c>
      <c r="C8" s="9">
        <f t="shared" si="1"/>
        <v>0.03331385154880187</v>
      </c>
      <c r="D8" s="7">
        <v>219</v>
      </c>
      <c r="E8" s="9">
        <f t="shared" si="2"/>
        <v>0.05198196059814859</v>
      </c>
      <c r="F8" s="9">
        <f t="shared" si="0"/>
        <v>0.9210526315789473</v>
      </c>
      <c r="H8" s="10">
        <v>5</v>
      </c>
      <c r="I8" s="10"/>
      <c r="J8" s="10"/>
      <c r="K8" s="10"/>
    </row>
    <row r="9" spans="1:11" ht="12.75">
      <c r="A9" s="6" t="s">
        <v>14</v>
      </c>
      <c r="B9" s="7">
        <v>108</v>
      </c>
      <c r="C9" s="9">
        <f t="shared" si="1"/>
        <v>0.031560490940970194</v>
      </c>
      <c r="D9" s="7">
        <v>133</v>
      </c>
      <c r="E9" s="9">
        <f t="shared" si="2"/>
        <v>0.03156895323997152</v>
      </c>
      <c r="F9" s="9">
        <f t="shared" si="0"/>
        <v>0.23148148148148148</v>
      </c>
      <c r="H9" s="10">
        <v>6</v>
      </c>
      <c r="I9" s="10"/>
      <c r="J9" s="10"/>
      <c r="K9" s="10"/>
    </row>
    <row r="10" spans="1:11" ht="12.75">
      <c r="A10" s="6" t="s">
        <v>15</v>
      </c>
      <c r="B10" s="7">
        <v>95</v>
      </c>
      <c r="C10" s="9">
        <f t="shared" si="1"/>
        <v>0.027761542957334892</v>
      </c>
      <c r="D10" s="7">
        <v>116</v>
      </c>
      <c r="E10" s="9">
        <f t="shared" si="2"/>
        <v>0.0275338238784714</v>
      </c>
      <c r="F10" s="9">
        <f t="shared" si="0"/>
        <v>0.22105263157894736</v>
      </c>
      <c r="H10" s="10">
        <v>7</v>
      </c>
      <c r="I10" s="10"/>
      <c r="J10" s="10"/>
      <c r="K10" s="10"/>
    </row>
    <row r="11" spans="1:11" ht="12.75">
      <c r="A11" s="6" t="s">
        <v>16</v>
      </c>
      <c r="B11" s="7">
        <v>118</v>
      </c>
      <c r="C11" s="9">
        <f t="shared" si="1"/>
        <v>0.034482758620689655</v>
      </c>
      <c r="D11" s="7">
        <v>151</v>
      </c>
      <c r="E11" s="9">
        <f t="shared" si="2"/>
        <v>0.035841443152148114</v>
      </c>
      <c r="F11" s="9">
        <f t="shared" si="0"/>
        <v>0.2796610169491525</v>
      </c>
      <c r="H11" s="10">
        <v>8</v>
      </c>
      <c r="I11" s="10"/>
      <c r="J11" s="10"/>
      <c r="K11" s="10"/>
    </row>
    <row r="12" spans="1:11" ht="12.75">
      <c r="A12" s="6" t="s">
        <v>17</v>
      </c>
      <c r="B12" s="7">
        <v>58</v>
      </c>
      <c r="C12" s="9">
        <f t="shared" si="1"/>
        <v>0.01694915254237288</v>
      </c>
      <c r="D12" s="7">
        <v>73</v>
      </c>
      <c r="E12" s="9">
        <f t="shared" si="2"/>
        <v>0.01732732019938286</v>
      </c>
      <c r="F12" s="9">
        <f t="shared" si="0"/>
        <v>0.25862068965517243</v>
      </c>
      <c r="H12" s="10" t="s">
        <v>18</v>
      </c>
      <c r="I12" s="10">
        <f>SUM(I5:I11)</f>
        <v>219</v>
      </c>
      <c r="J12" s="10">
        <f>SUM(J5:J11)</f>
        <v>133</v>
      </c>
      <c r="K12" s="10">
        <f>SUM(K5:K11)</f>
        <v>151</v>
      </c>
    </row>
    <row r="14" spans="1:6" ht="12.75">
      <c r="A14" s="21" t="s">
        <v>45</v>
      </c>
      <c r="F14" s="21" t="s">
        <v>46</v>
      </c>
    </row>
    <row r="15" spans="1:8" ht="19.5">
      <c r="A15" s="11" t="s">
        <v>19</v>
      </c>
      <c r="B15" s="12" t="s">
        <v>20</v>
      </c>
      <c r="C15" s="12" t="s">
        <v>21</v>
      </c>
      <c r="D15" s="12" t="s">
        <v>22</v>
      </c>
      <c r="F15" s="12" t="s">
        <v>20</v>
      </c>
      <c r="G15" s="12" t="s">
        <v>21</v>
      </c>
      <c r="H15" s="12" t="s">
        <v>22</v>
      </c>
    </row>
    <row r="16" spans="1:8" ht="12.75">
      <c r="A16" s="6" t="s">
        <v>23</v>
      </c>
      <c r="B16" s="8">
        <v>53</v>
      </c>
      <c r="C16" s="8">
        <v>61</v>
      </c>
      <c r="D16" s="8">
        <v>11</v>
      </c>
      <c r="F16" s="9">
        <f aca="true" t="shared" si="3" ref="F16:H18">B16/SUM($B16:$C16)</f>
        <v>0.4649122807017544</v>
      </c>
      <c r="G16" s="9">
        <f t="shared" si="3"/>
        <v>0.5350877192982456</v>
      </c>
      <c r="H16" s="9">
        <f t="shared" si="3"/>
        <v>0.09649122807017543</v>
      </c>
    </row>
    <row r="17" spans="1:8" ht="12.75">
      <c r="A17" s="6" t="s">
        <v>24</v>
      </c>
      <c r="B17" s="8">
        <v>46</v>
      </c>
      <c r="C17" s="8">
        <v>62</v>
      </c>
      <c r="D17" s="8">
        <v>11</v>
      </c>
      <c r="F17" s="9">
        <f t="shared" si="3"/>
        <v>0.42592592592592593</v>
      </c>
      <c r="G17" s="9">
        <f t="shared" si="3"/>
        <v>0.5740740740740741</v>
      </c>
      <c r="H17" s="9">
        <f t="shared" si="3"/>
        <v>0.10185185185185185</v>
      </c>
    </row>
    <row r="18" spans="1:8" ht="12.75">
      <c r="A18" s="6" t="s">
        <v>25</v>
      </c>
      <c r="B18" s="8">
        <v>42</v>
      </c>
      <c r="C18" s="8">
        <v>74</v>
      </c>
      <c r="D18" s="8">
        <v>8</v>
      </c>
      <c r="F18" s="9">
        <f t="shared" si="3"/>
        <v>0.3620689655172414</v>
      </c>
      <c r="G18" s="9">
        <f t="shared" si="3"/>
        <v>0.6379310344827587</v>
      </c>
      <c r="H18" s="9">
        <f t="shared" si="3"/>
        <v>0.06896551724137931</v>
      </c>
    </row>
    <row r="21" spans="1:6" ht="12.75">
      <c r="A21" s="21" t="s">
        <v>47</v>
      </c>
      <c r="F21" s="21" t="s">
        <v>48</v>
      </c>
    </row>
    <row r="22" spans="1:8" ht="19.5">
      <c r="A22" s="11" t="s">
        <v>26</v>
      </c>
      <c r="B22" s="12" t="s">
        <v>20</v>
      </c>
      <c r="C22" s="12" t="s">
        <v>21</v>
      </c>
      <c r="D22" s="12" t="s">
        <v>22</v>
      </c>
      <c r="F22" s="12" t="s">
        <v>20</v>
      </c>
      <c r="G22" s="12" t="s">
        <v>21</v>
      </c>
      <c r="H22" s="12" t="s">
        <v>22</v>
      </c>
    </row>
    <row r="23" spans="1:8" ht="12.75">
      <c r="A23" s="6" t="s">
        <v>23</v>
      </c>
      <c r="B23" s="8">
        <v>102</v>
      </c>
      <c r="C23" s="8">
        <v>117</v>
      </c>
      <c r="D23" s="8">
        <v>19</v>
      </c>
      <c r="F23" s="9">
        <f aca="true" t="shared" si="4" ref="F23:H25">B23/SUM($B23:$C23)</f>
        <v>0.4657534246575342</v>
      </c>
      <c r="G23" s="9">
        <f t="shared" si="4"/>
        <v>0.5342465753424658</v>
      </c>
      <c r="H23" s="9">
        <f t="shared" si="4"/>
        <v>0.0867579908675799</v>
      </c>
    </row>
    <row r="24" spans="1:8" ht="12.75">
      <c r="A24" s="6" t="s">
        <v>24</v>
      </c>
      <c r="B24" s="8">
        <v>59</v>
      </c>
      <c r="C24" s="8">
        <v>74</v>
      </c>
      <c r="D24" s="8">
        <v>13</v>
      </c>
      <c r="F24" s="9">
        <f t="shared" si="4"/>
        <v>0.44360902255639095</v>
      </c>
      <c r="G24" s="9">
        <f t="shared" si="4"/>
        <v>0.556390977443609</v>
      </c>
      <c r="H24" s="9">
        <f t="shared" si="4"/>
        <v>0.09774436090225563</v>
      </c>
    </row>
    <row r="25" spans="1:8" ht="12.75">
      <c r="A25" s="6" t="s">
        <v>25</v>
      </c>
      <c r="B25" s="8">
        <v>52</v>
      </c>
      <c r="C25" s="8">
        <v>99</v>
      </c>
      <c r="D25" s="8">
        <v>11</v>
      </c>
      <c r="F25" s="9">
        <f t="shared" si="4"/>
        <v>0.3443708609271523</v>
      </c>
      <c r="G25" s="9">
        <f t="shared" si="4"/>
        <v>0.6556291390728477</v>
      </c>
      <c r="H25" s="9">
        <f t="shared" si="4"/>
        <v>0.0728476821192053</v>
      </c>
    </row>
    <row r="29" ht="12.75">
      <c r="C29" s="11" t="s">
        <v>27</v>
      </c>
    </row>
    <row r="30" spans="2:11" ht="12.75">
      <c r="B30" s="21" t="s">
        <v>50</v>
      </c>
      <c r="C30" s="13" t="s">
        <v>28</v>
      </c>
      <c r="D30" s="13" t="s">
        <v>29</v>
      </c>
      <c r="E30" s="13" t="s">
        <v>30</v>
      </c>
      <c r="F30" s="13" t="s">
        <v>31</v>
      </c>
      <c r="G30" s="13" t="s">
        <v>32</v>
      </c>
      <c r="H30" s="13" t="s">
        <v>33</v>
      </c>
      <c r="I30" s="13" t="s">
        <v>34</v>
      </c>
      <c r="J30" s="13" t="s">
        <v>35</v>
      </c>
      <c r="K30" s="13" t="s">
        <v>36</v>
      </c>
    </row>
    <row r="31" spans="2:11" ht="12.75">
      <c r="B31" s="6" t="s">
        <v>7</v>
      </c>
      <c r="C31" s="14">
        <v>103.9</v>
      </c>
      <c r="D31" s="15">
        <v>89.3</v>
      </c>
      <c r="E31" s="15">
        <v>0</v>
      </c>
      <c r="F31" s="15">
        <v>425</v>
      </c>
      <c r="G31" s="14">
        <v>104</v>
      </c>
      <c r="H31" s="15">
        <v>91</v>
      </c>
      <c r="I31" s="15">
        <v>71</v>
      </c>
      <c r="J31" s="15">
        <v>40</v>
      </c>
      <c r="K31" s="15">
        <v>128</v>
      </c>
    </row>
    <row r="32" spans="2:11" ht="12.75">
      <c r="B32" s="6" t="s">
        <v>8</v>
      </c>
      <c r="C32" s="14">
        <v>57</v>
      </c>
      <c r="D32" s="15">
        <v>75.4</v>
      </c>
      <c r="E32" s="15">
        <v>0</v>
      </c>
      <c r="F32" s="15">
        <v>407</v>
      </c>
      <c r="G32" s="14">
        <v>23</v>
      </c>
      <c r="H32" s="15">
        <v>91</v>
      </c>
      <c r="I32" s="15">
        <v>74</v>
      </c>
      <c r="J32" s="15">
        <v>45</v>
      </c>
      <c r="K32" s="15">
        <v>42</v>
      </c>
    </row>
    <row r="33" spans="2:11" ht="12.75">
      <c r="B33" s="6" t="s">
        <v>9</v>
      </c>
      <c r="C33" s="14">
        <v>67.7</v>
      </c>
      <c r="D33" s="15">
        <v>78.7</v>
      </c>
      <c r="E33" s="15">
        <v>0</v>
      </c>
      <c r="F33" s="15">
        <v>413</v>
      </c>
      <c r="G33" s="14">
        <v>42</v>
      </c>
      <c r="H33" s="15">
        <v>92</v>
      </c>
      <c r="I33" s="15">
        <v>65</v>
      </c>
      <c r="J33" s="15">
        <v>37</v>
      </c>
      <c r="K33" s="15">
        <v>59</v>
      </c>
    </row>
    <row r="35" ht="12.75">
      <c r="H35" s="11" t="s">
        <v>37</v>
      </c>
    </row>
    <row r="36" spans="7:11" ht="12.75">
      <c r="G36" s="21" t="s">
        <v>51</v>
      </c>
      <c r="H36" s="13" t="s">
        <v>33</v>
      </c>
      <c r="I36" s="13" t="s">
        <v>34</v>
      </c>
      <c r="J36" s="13" t="s">
        <v>35</v>
      </c>
      <c r="K36" s="13" t="s">
        <v>36</v>
      </c>
    </row>
    <row r="37" spans="8:11" ht="12.75">
      <c r="H37" s="16">
        <f>H31/$D$8</f>
        <v>0.4155251141552511</v>
      </c>
      <c r="I37" s="16">
        <f>I31/$D$8</f>
        <v>0.3242009132420091</v>
      </c>
      <c r="J37" s="16">
        <f>J31/$D$8</f>
        <v>0.182648401826484</v>
      </c>
      <c r="K37" s="16">
        <f>K31/$D$8</f>
        <v>0.5844748858447488</v>
      </c>
    </row>
    <row r="38" spans="8:11" ht="12.75">
      <c r="H38" s="16">
        <f>H32/$D$9</f>
        <v>0.6842105263157895</v>
      </c>
      <c r="I38" s="16">
        <f>I32/$D$9</f>
        <v>0.556390977443609</v>
      </c>
      <c r="J38" s="16">
        <f>J32/$D$9</f>
        <v>0.3383458646616541</v>
      </c>
      <c r="K38" s="16">
        <f>K32/$D$9</f>
        <v>0.3157894736842105</v>
      </c>
    </row>
    <row r="39" spans="8:11" ht="12.75">
      <c r="H39" s="16">
        <f>H33/$D$11</f>
        <v>0.609271523178808</v>
      </c>
      <c r="I39" s="16">
        <f>I33/$D$11</f>
        <v>0.4304635761589404</v>
      </c>
      <c r="J39" s="16">
        <f>J33/$D$11</f>
        <v>0.24503311258278146</v>
      </c>
      <c r="K39" s="16">
        <f>K33/$D$11</f>
        <v>0.39072847682119205</v>
      </c>
    </row>
    <row r="42" ht="12.75">
      <c r="B42" s="11" t="s">
        <v>38</v>
      </c>
    </row>
    <row r="43" spans="2:5" ht="12.75">
      <c r="B43" s="21" t="s">
        <v>49</v>
      </c>
      <c r="C43" s="17" t="s">
        <v>39</v>
      </c>
      <c r="D43" s="17" t="s">
        <v>40</v>
      </c>
      <c r="E43" s="17" t="s">
        <v>41</v>
      </c>
    </row>
    <row r="44" spans="2:5" ht="12.75">
      <c r="B44" s="17" t="s">
        <v>7</v>
      </c>
      <c r="C44" s="8">
        <v>31</v>
      </c>
      <c r="D44" s="8">
        <v>21</v>
      </c>
      <c r="E44" s="9">
        <f>D44/C44</f>
        <v>0.6774193548387096</v>
      </c>
    </row>
    <row r="45" spans="2:5" ht="12.75">
      <c r="B45" s="17" t="s">
        <v>8</v>
      </c>
      <c r="C45" s="8">
        <v>32</v>
      </c>
      <c r="D45" s="8">
        <v>28</v>
      </c>
      <c r="E45" s="9">
        <f>D45/C45</f>
        <v>0.875</v>
      </c>
    </row>
    <row r="46" spans="2:5" ht="12.75">
      <c r="B46" s="17" t="s">
        <v>9</v>
      </c>
      <c r="C46" s="8">
        <v>19</v>
      </c>
      <c r="D46" s="8">
        <v>12</v>
      </c>
      <c r="E46" s="9">
        <f>D46/C46</f>
        <v>0.631578947368421</v>
      </c>
    </row>
  </sheetData>
  <sheetProtection sheet="1" objects="1" scenarios="1"/>
  <printOptions/>
  <pageMargins left="0.7" right="0.7" top="0.75" bottom="0.75" header="0.3" footer="0.3"/>
  <pageSetup fitToHeight="1" fitToWidth="1" horizontalDpi="600" verticalDpi="600" orientation="landscape" scale="7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Leeward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Planning, Policy, and Assessment</dc:creator>
  <cp:keywords/>
  <dc:description/>
  <cp:lastModifiedBy>Louise Pagotto</cp:lastModifiedBy>
  <cp:lastPrinted>2011-04-06T22:29:17Z</cp:lastPrinted>
  <dcterms:created xsi:type="dcterms:W3CDTF">2011-03-16T19:11:09Z</dcterms:created>
  <dcterms:modified xsi:type="dcterms:W3CDTF">2011-06-03T02:07:11Z</dcterms:modified>
  <cp:category/>
  <cp:version/>
  <cp:contentType/>
  <cp:contentStatus/>
</cp:coreProperties>
</file>